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ot.riz\Home\RICK\RICK-US0109\Desktop\"/>
    </mc:Choice>
  </mc:AlternateContent>
  <xr:revisionPtr revIDLastSave="0" documentId="13_ncr:1_{D1F2FB02-52C8-4645-9048-8CA26CDBCA34}" xr6:coauthVersionLast="36" xr6:coauthVersionMax="36" xr10:uidLastSave="{00000000-0000-0000-0000-000000000000}"/>
  <bookViews>
    <workbookView xWindow="-105" yWindow="-105" windowWidth="19425" windowHeight="10305" xr2:uid="{00000000-000D-0000-FFFF-FFFF00000000}"/>
  </bookViews>
  <sheets>
    <sheet name="Subvention nach Betrag" sheetId="1" r:id="rId1"/>
    <sheet name="Subventionsbeiträge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E20" i="1"/>
  <c r="H25" i="1" s="1"/>
  <c r="C54" i="1" s="1"/>
  <c r="J14" i="1"/>
  <c r="E14" i="1"/>
  <c r="C37" i="1" l="1"/>
  <c r="H37" i="1" s="1"/>
  <c r="J37" i="1" s="1"/>
  <c r="H54" i="1"/>
  <c r="J54" i="1" s="1"/>
  <c r="J58" i="1" s="1"/>
  <c r="H56" i="1" s="1"/>
  <c r="C43" i="1"/>
  <c r="J43" i="1" s="1"/>
  <c r="C35" i="1"/>
  <c r="H35" i="1" s="1"/>
  <c r="J35" i="1" s="1"/>
  <c r="C39" i="1"/>
  <c r="H39" i="1" s="1"/>
  <c r="J39" i="1" s="1"/>
  <c r="C33" i="1"/>
  <c r="H33" i="1" s="1"/>
  <c r="J33" i="1" s="1"/>
  <c r="C41" i="1"/>
  <c r="H41" i="1" s="1"/>
  <c r="J41" i="1" s="1"/>
  <c r="J47" i="1" l="1"/>
  <c r="H45" i="1" s="1"/>
</calcChain>
</file>

<file path=xl/sharedStrings.xml><?xml version="1.0" encoding="utf-8"?>
<sst xmlns="http://schemas.openxmlformats.org/spreadsheetml/2006/main" count="79" uniqueCount="53">
  <si>
    <t>Einkommen</t>
  </si>
  <si>
    <t>Massgebendes Einkommen</t>
  </si>
  <si>
    <t>Beiträge 3a</t>
  </si>
  <si>
    <t>Stipendien</t>
  </si>
  <si>
    <t xml:space="preserve">Modul </t>
  </si>
  <si>
    <t>A</t>
  </si>
  <si>
    <t>B</t>
  </si>
  <si>
    <t>C</t>
  </si>
  <si>
    <t>D</t>
  </si>
  <si>
    <t>E</t>
  </si>
  <si>
    <t>F</t>
  </si>
  <si>
    <t xml:space="preserve">D </t>
  </si>
  <si>
    <t>Steuerabzüge externe Betreuung</t>
  </si>
  <si>
    <t>Subvention</t>
  </si>
  <si>
    <t>Sub./ Jahr</t>
  </si>
  <si>
    <t>Total / Monat</t>
  </si>
  <si>
    <t>Gesamtbetrag Subvention pro Jahr</t>
  </si>
  <si>
    <t>Anzahl / Woche</t>
  </si>
  <si>
    <t>Sub./ Woche</t>
  </si>
  <si>
    <t>90'000 und mehr</t>
  </si>
  <si>
    <t>85'000 - 89'999</t>
  </si>
  <si>
    <t>80'000 - 84'999</t>
  </si>
  <si>
    <t>75'000 - 79'999</t>
  </si>
  <si>
    <t>70'000 - 74'999</t>
  </si>
  <si>
    <t>65'000 - 69'999</t>
  </si>
  <si>
    <t>60'000 - 64'999</t>
  </si>
  <si>
    <t>55'000 - 59'999</t>
  </si>
  <si>
    <t>50'000 - 54'999</t>
  </si>
  <si>
    <t>45'000 - 49'999</t>
  </si>
  <si>
    <t>40'000 - 44'999</t>
  </si>
  <si>
    <t>35'000 - 39'999</t>
  </si>
  <si>
    <t>30'000 - 34'999</t>
  </si>
  <si>
    <t>0 - 29'999</t>
  </si>
  <si>
    <t>Subventionsbeiträge Module Primarschule</t>
  </si>
  <si>
    <t>Subventionsbeiträge Vorschule</t>
  </si>
  <si>
    <t>Subventionsbeitrag</t>
  </si>
  <si>
    <t>Subventionen Primarschule</t>
  </si>
  <si>
    <t>*</t>
  </si>
  <si>
    <t>*(Tage pro Jahr)</t>
  </si>
  <si>
    <t>Subventionen Vorschule</t>
  </si>
  <si>
    <t>KITA</t>
  </si>
  <si>
    <t>Person 2</t>
  </si>
  <si>
    <t xml:space="preserve">Einkauf in die 2. Säule </t>
  </si>
  <si>
    <t>Liegenschaftsabzüge**</t>
  </si>
  <si>
    <t>* 3 % des gesamten steuerb. Vermögens</t>
  </si>
  <si>
    <t>** abzügl. der zulässigen Pauschalabzüge (20 % des Eigenmietwertes)</t>
  </si>
  <si>
    <t>steuerb. Vermögen*</t>
  </si>
  <si>
    <t>steuerbares Einkommen</t>
  </si>
  <si>
    <t>Gesamthaftes massgebendes Einkommen</t>
  </si>
  <si>
    <t>Berechnung Subventionen (gelb markierte Felder ausfüllen)</t>
  </si>
  <si>
    <t>Person 1 / Ehepaar</t>
  </si>
  <si>
    <t>Name/Vorname Kind:</t>
  </si>
  <si>
    <t>Geburtsdatum: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</si>
</sst>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Montserrat"/>
      <family val="2"/>
    </font>
    <font>
      <sz val="11"/>
      <color theme="1"/>
      <name val="Montserrat"/>
      <family val="2"/>
    </font>
    <font>
      <b/>
      <sz val="14"/>
      <color theme="1"/>
      <name val="Montserrat"/>
      <family val="2"/>
    </font>
    <font>
      <b/>
      <sz val="11"/>
      <color theme="1"/>
      <name val="Montserrat"/>
      <family val="2"/>
    </font>
    <font>
      <b/>
      <sz val="11"/>
      <name val="Montserrat"/>
      <family val="2"/>
    </font>
    <font>
      <sz val="14"/>
      <color theme="1"/>
      <name val="Montserrat"/>
      <family val="2"/>
    </font>
    <font>
      <b/>
      <sz val="12"/>
      <color theme="1"/>
      <name val="Montserrat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3" fillId="0" borderId="0" xfId="0" applyFont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Protection="1"/>
    <xf numFmtId="0" fontId="5" fillId="0" borderId="0" xfId="0" applyFont="1" applyFill="1" applyProtection="1"/>
    <xf numFmtId="3" fontId="3" fillId="2" borderId="1" xfId="0" applyNumberFormat="1" applyFont="1" applyFill="1" applyBorder="1" applyProtection="1"/>
    <xf numFmtId="3" fontId="5" fillId="2" borderId="2" xfId="0" applyNumberFormat="1" applyFont="1" applyFill="1" applyBorder="1" applyProtection="1"/>
    <xf numFmtId="0" fontId="5" fillId="0" borderId="0" xfId="0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Protection="1"/>
    <xf numFmtId="0" fontId="4" fillId="0" borderId="0" xfId="0" applyFont="1" applyFill="1" applyProtection="1"/>
    <xf numFmtId="0" fontId="5" fillId="2" borderId="3" xfId="0" applyFont="1" applyFill="1" applyBorder="1" applyProtection="1"/>
    <xf numFmtId="0" fontId="3" fillId="2" borderId="4" xfId="0" applyFont="1" applyFill="1" applyBorder="1" applyProtection="1"/>
    <xf numFmtId="0" fontId="6" fillId="2" borderId="3" xfId="0" applyFont="1" applyFill="1" applyBorder="1" applyProtection="1"/>
    <xf numFmtId="0" fontId="6" fillId="0" borderId="0" xfId="0" applyFont="1" applyFill="1" applyBorder="1" applyProtection="1"/>
    <xf numFmtId="0" fontId="5" fillId="0" borderId="3" xfId="0" applyFont="1" applyFill="1" applyBorder="1" applyProtection="1"/>
    <xf numFmtId="0" fontId="3" fillId="0" borderId="4" xfId="0" applyFont="1" applyFill="1" applyBorder="1" applyProtection="1"/>
    <xf numFmtId="0" fontId="7" fillId="0" borderId="0" xfId="0" applyFont="1" applyFill="1" applyBorder="1" applyProtection="1"/>
    <xf numFmtId="0" fontId="4" fillId="2" borderId="0" xfId="0" applyFont="1" applyFill="1" applyProtection="1"/>
    <xf numFmtId="0" fontId="3" fillId="2" borderId="1" xfId="0" applyFont="1" applyFill="1" applyBorder="1" applyProtection="1"/>
    <xf numFmtId="0" fontId="5" fillId="0" borderId="1" xfId="0" applyFont="1" applyFill="1" applyBorder="1" applyProtection="1"/>
    <xf numFmtId="0" fontId="3" fillId="0" borderId="0" xfId="0" applyFont="1" applyBorder="1" applyProtection="1"/>
    <xf numFmtId="3" fontId="3" fillId="0" borderId="1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5" fillId="0" borderId="1" xfId="0" applyNumberFormat="1" applyFont="1" applyFill="1" applyBorder="1" applyProtection="1"/>
    <xf numFmtId="3" fontId="5" fillId="0" borderId="2" xfId="0" applyNumberFormat="1" applyFont="1" applyFill="1" applyBorder="1" applyProtection="1"/>
    <xf numFmtId="0" fontId="3" fillId="3" borderId="1" xfId="0" applyFont="1" applyFill="1" applyBorder="1" applyProtection="1">
      <protection locked="0"/>
    </xf>
    <xf numFmtId="3" fontId="3" fillId="3" borderId="1" xfId="0" applyNumberFormat="1" applyFont="1" applyFill="1" applyBorder="1" applyProtection="1">
      <protection locked="0"/>
    </xf>
    <xf numFmtId="0" fontId="3" fillId="0" borderId="0" xfId="0" applyFont="1" applyFill="1" applyAlignment="1" applyProtection="1"/>
    <xf numFmtId="0" fontId="3" fillId="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Protection="1"/>
    <xf numFmtId="0" fontId="3" fillId="3" borderId="0" xfId="0" applyFont="1" applyFill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69A83-3D72-4729-B242-70223C778492}">
  <dimension ref="A1:W58"/>
  <sheetViews>
    <sheetView tabSelected="1" view="pageLayout" zoomScaleNormal="78" workbookViewId="0">
      <selection activeCell="C2" sqref="C2:E2"/>
    </sheetView>
  </sheetViews>
  <sheetFormatPr baseColWidth="10" defaultColWidth="11.42578125" defaultRowHeight="18" x14ac:dyDescent="0.35"/>
  <cols>
    <col min="1" max="1" width="16.42578125" style="7" customWidth="1"/>
    <col min="2" max="2" width="8.140625" style="7" customWidth="1"/>
    <col min="3" max="3" width="20" style="7" customWidth="1"/>
    <col min="4" max="4" width="2.28515625" style="7" customWidth="1"/>
    <col min="5" max="5" width="18.140625" style="7" customWidth="1"/>
    <col min="6" max="6" width="2.5703125" style="7" customWidth="1"/>
    <col min="7" max="7" width="9.7109375" style="7" customWidth="1"/>
    <col min="8" max="8" width="18.7109375" style="7" customWidth="1"/>
    <col min="9" max="9" width="3.7109375" style="7" customWidth="1"/>
    <col min="10" max="10" width="16" style="7" customWidth="1"/>
    <col min="11" max="15" width="11.42578125" style="7"/>
    <col min="16" max="16" width="11.85546875" style="7" customWidth="1"/>
    <col min="17" max="16384" width="11.42578125" style="7"/>
  </cols>
  <sheetData>
    <row r="1" spans="1:23" ht="29.25" customHeight="1" x14ac:dyDescent="0.55000000000000004">
      <c r="A1" s="16" t="s">
        <v>49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5"/>
      <c r="M1" s="5"/>
      <c r="N1" s="5"/>
      <c r="O1" s="5"/>
      <c r="P1" s="5"/>
      <c r="Q1" s="5"/>
      <c r="R1" s="5"/>
      <c r="S1" s="6"/>
    </row>
    <row r="2" spans="1:23" ht="21.75" customHeight="1" x14ac:dyDescent="0.35">
      <c r="A2" s="21" t="s">
        <v>51</v>
      </c>
      <c r="B2" s="14"/>
      <c r="C2" s="45"/>
      <c r="D2" s="45"/>
      <c r="E2" s="45"/>
      <c r="F2" s="14"/>
      <c r="G2" s="14"/>
      <c r="H2" s="18" t="s">
        <v>52</v>
      </c>
      <c r="I2" s="42"/>
      <c r="J2" s="43"/>
      <c r="K2" s="14"/>
      <c r="L2" s="5"/>
      <c r="M2" s="5"/>
      <c r="N2" s="5"/>
      <c r="O2" s="5"/>
      <c r="P2" s="5"/>
      <c r="Q2" s="5"/>
      <c r="R2" s="5"/>
      <c r="S2" s="6"/>
    </row>
    <row r="3" spans="1:23" ht="6.75" customHeight="1" x14ac:dyDescent="0.35">
      <c r="B3" s="14"/>
      <c r="C3" s="14"/>
      <c r="D3" s="14"/>
      <c r="E3" s="14"/>
      <c r="F3" s="14"/>
      <c r="G3" s="14"/>
      <c r="H3" s="14"/>
      <c r="I3" s="17"/>
      <c r="J3" s="17"/>
      <c r="K3" s="17"/>
      <c r="S3" s="6"/>
    </row>
    <row r="4" spans="1:23" ht="12" customHeight="1" x14ac:dyDescent="0.35">
      <c r="A4" s="44"/>
      <c r="B4" s="14"/>
      <c r="C4" s="14"/>
      <c r="D4" s="14"/>
      <c r="E4" s="17"/>
      <c r="F4" s="14"/>
      <c r="G4" s="14"/>
      <c r="H4" s="14"/>
      <c r="I4" s="17"/>
      <c r="J4" s="17"/>
      <c r="K4" s="17"/>
      <c r="S4" s="6"/>
      <c r="U4" s="8"/>
      <c r="W4" s="10"/>
    </row>
    <row r="5" spans="1:23" x14ac:dyDescent="0.35">
      <c r="A5" s="15"/>
      <c r="B5" s="14"/>
      <c r="C5" s="14"/>
      <c r="D5" s="14"/>
      <c r="E5" s="18" t="s">
        <v>50</v>
      </c>
      <c r="F5" s="14"/>
      <c r="G5" s="14"/>
      <c r="H5" s="17"/>
      <c r="I5" s="17"/>
      <c r="J5" s="18" t="s">
        <v>41</v>
      </c>
      <c r="K5" s="17"/>
      <c r="S5" s="6"/>
      <c r="U5" s="8"/>
    </row>
    <row r="6" spans="1:23" x14ac:dyDescent="0.35">
      <c r="A6" s="21" t="s">
        <v>47</v>
      </c>
      <c r="B6" s="14"/>
      <c r="C6" s="14"/>
      <c r="D6" s="14"/>
      <c r="E6" s="41">
        <v>0</v>
      </c>
      <c r="F6" s="14"/>
      <c r="G6" s="14"/>
      <c r="H6" s="17"/>
      <c r="I6" s="17"/>
      <c r="J6" s="41">
        <v>0</v>
      </c>
      <c r="K6" s="17"/>
      <c r="S6" s="6"/>
      <c r="U6" s="8"/>
    </row>
    <row r="7" spans="1:23" x14ac:dyDescent="0.35">
      <c r="A7" s="15"/>
      <c r="B7" s="14"/>
      <c r="C7" s="14"/>
      <c r="D7" s="14"/>
      <c r="E7" s="14"/>
      <c r="F7" s="14"/>
      <c r="G7" s="14"/>
      <c r="H7" s="17"/>
      <c r="I7" s="17"/>
      <c r="J7" s="14"/>
      <c r="K7" s="17"/>
      <c r="S7" s="6"/>
      <c r="U7" s="8"/>
    </row>
    <row r="8" spans="1:23" x14ac:dyDescent="0.35">
      <c r="A8" s="21" t="s">
        <v>2</v>
      </c>
      <c r="B8" s="14"/>
      <c r="C8" s="14"/>
      <c r="D8" s="14"/>
      <c r="E8" s="41">
        <v>0</v>
      </c>
      <c r="F8" s="14"/>
      <c r="G8" s="15"/>
      <c r="H8" s="17"/>
      <c r="I8" s="17"/>
      <c r="J8" s="41">
        <v>0</v>
      </c>
      <c r="K8" s="17"/>
      <c r="S8" s="6"/>
      <c r="U8" s="8"/>
    </row>
    <row r="9" spans="1:23" x14ac:dyDescent="0.35">
      <c r="A9" s="15"/>
      <c r="B9" s="14"/>
      <c r="C9" s="14"/>
      <c r="D9" s="14"/>
      <c r="E9" s="14"/>
      <c r="F9" s="14"/>
      <c r="G9" s="14"/>
      <c r="H9" s="17"/>
      <c r="I9" s="17"/>
      <c r="J9" s="14"/>
      <c r="K9" s="17"/>
      <c r="S9" s="6"/>
      <c r="U9" s="8"/>
    </row>
    <row r="10" spans="1:23" x14ac:dyDescent="0.35">
      <c r="A10" s="21" t="s">
        <v>42</v>
      </c>
      <c r="B10" s="14"/>
      <c r="C10" s="14"/>
      <c r="D10" s="14"/>
      <c r="E10" s="41">
        <v>0</v>
      </c>
      <c r="F10" s="14"/>
      <c r="G10" s="14"/>
      <c r="H10" s="17"/>
      <c r="I10" s="17"/>
      <c r="J10" s="41">
        <v>0</v>
      </c>
      <c r="K10" s="17"/>
      <c r="S10" s="6"/>
      <c r="U10" s="8"/>
    </row>
    <row r="11" spans="1:23" x14ac:dyDescent="0.35">
      <c r="A11" s="21"/>
      <c r="B11" s="14"/>
      <c r="C11" s="14"/>
      <c r="D11" s="14"/>
      <c r="E11" s="15"/>
      <c r="F11" s="14"/>
      <c r="G11" s="14"/>
      <c r="H11" s="14"/>
      <c r="I11" s="14"/>
      <c r="J11" s="15"/>
      <c r="K11" s="17"/>
      <c r="S11" s="6"/>
      <c r="U11" s="8"/>
    </row>
    <row r="12" spans="1:23" x14ac:dyDescent="0.35">
      <c r="A12" s="21" t="s">
        <v>3</v>
      </c>
      <c r="B12" s="14"/>
      <c r="C12" s="14"/>
      <c r="D12" s="14"/>
      <c r="E12" s="41">
        <v>0</v>
      </c>
      <c r="F12" s="14"/>
      <c r="G12" s="14"/>
      <c r="H12" s="14"/>
      <c r="I12" s="14"/>
      <c r="J12" s="41">
        <v>0</v>
      </c>
      <c r="K12" s="17"/>
      <c r="S12" s="6"/>
      <c r="U12" s="8"/>
    </row>
    <row r="13" spans="1:23" x14ac:dyDescent="0.35">
      <c r="A13" s="15"/>
      <c r="B13" s="14"/>
      <c r="C13" s="14"/>
      <c r="D13" s="14"/>
      <c r="E13" s="14"/>
      <c r="F13" s="14"/>
      <c r="G13" s="14"/>
      <c r="H13" s="17"/>
      <c r="I13" s="17"/>
      <c r="J13" s="14"/>
      <c r="K13" s="17"/>
      <c r="S13" s="6"/>
      <c r="U13" s="8"/>
    </row>
    <row r="14" spans="1:23" x14ac:dyDescent="0.35">
      <c r="A14" s="21" t="s">
        <v>46</v>
      </c>
      <c r="B14" s="14"/>
      <c r="C14" s="41">
        <v>0</v>
      </c>
      <c r="D14" s="14"/>
      <c r="E14" s="19">
        <f>C14/100*3</f>
        <v>0</v>
      </c>
      <c r="F14" s="14"/>
      <c r="G14" s="17"/>
      <c r="H14" s="41">
        <v>0</v>
      </c>
      <c r="I14" s="17"/>
      <c r="J14" s="19">
        <f>H14/100*3</f>
        <v>0</v>
      </c>
      <c r="K14" s="17"/>
      <c r="S14" s="6"/>
      <c r="U14" s="8"/>
    </row>
    <row r="15" spans="1:23" x14ac:dyDescent="0.35">
      <c r="A15" s="15"/>
      <c r="B15" s="14"/>
      <c r="C15" s="14"/>
      <c r="D15" s="14"/>
      <c r="E15" s="14"/>
      <c r="F15" s="14"/>
      <c r="G15" s="14"/>
      <c r="H15" s="17"/>
      <c r="I15" s="17"/>
      <c r="J15" s="14"/>
      <c r="K15" s="17"/>
      <c r="S15" s="6"/>
      <c r="U15" s="8"/>
    </row>
    <row r="16" spans="1:23" x14ac:dyDescent="0.35">
      <c r="A16" s="21" t="s">
        <v>12</v>
      </c>
      <c r="B16" s="14"/>
      <c r="C16" s="14"/>
      <c r="D16" s="14"/>
      <c r="E16" s="41">
        <v>0</v>
      </c>
      <c r="F16" s="14"/>
      <c r="G16" s="14"/>
      <c r="H16" s="17"/>
      <c r="I16" s="17"/>
      <c r="J16" s="41">
        <v>0</v>
      </c>
      <c r="K16" s="17"/>
      <c r="S16" s="6"/>
      <c r="U16" s="8"/>
    </row>
    <row r="17" spans="1:21" x14ac:dyDescent="0.35">
      <c r="A17" s="15"/>
      <c r="B17" s="14"/>
      <c r="C17" s="14"/>
      <c r="D17" s="14"/>
      <c r="E17" s="14"/>
      <c r="F17" s="14"/>
      <c r="G17" s="14"/>
      <c r="H17" s="17"/>
      <c r="I17" s="17"/>
      <c r="J17" s="14"/>
      <c r="K17" s="17"/>
      <c r="S17" s="6"/>
      <c r="U17" s="8"/>
    </row>
    <row r="18" spans="1:21" x14ac:dyDescent="0.35">
      <c r="A18" s="21" t="s">
        <v>43</v>
      </c>
      <c r="B18" s="14"/>
      <c r="C18" s="14"/>
      <c r="D18" s="14"/>
      <c r="E18" s="41">
        <v>0</v>
      </c>
      <c r="F18" s="14"/>
      <c r="G18" s="14"/>
      <c r="H18" s="17"/>
      <c r="I18" s="17"/>
      <c r="J18" s="41">
        <v>0</v>
      </c>
      <c r="K18" s="17"/>
      <c r="S18" s="6"/>
      <c r="U18" s="8"/>
    </row>
    <row r="19" spans="1:21" x14ac:dyDescent="0.35">
      <c r="A19" s="15"/>
      <c r="B19" s="14"/>
      <c r="C19" s="14"/>
      <c r="D19" s="14"/>
      <c r="E19" s="14"/>
      <c r="F19" s="14"/>
      <c r="G19" s="14"/>
      <c r="H19" s="17"/>
      <c r="I19" s="17"/>
      <c r="J19" s="14"/>
      <c r="K19" s="17"/>
      <c r="S19" s="6"/>
      <c r="U19" s="8"/>
    </row>
    <row r="20" spans="1:21" x14ac:dyDescent="0.35">
      <c r="A20" s="21" t="s">
        <v>1</v>
      </c>
      <c r="B20" s="14"/>
      <c r="C20" s="14"/>
      <c r="D20" s="14"/>
      <c r="E20" s="19">
        <f>SUM(E6,E8,E10,E12,E14,E16,E18)</f>
        <v>0</v>
      </c>
      <c r="F20" s="14"/>
      <c r="G20" s="14"/>
      <c r="H20" s="17"/>
      <c r="I20" s="17"/>
      <c r="J20" s="19">
        <f>SUM(J6,J8,J10,J12,J14,J16,J18)</f>
        <v>0</v>
      </c>
      <c r="K20" s="17"/>
      <c r="S20" s="6"/>
      <c r="U20" s="8"/>
    </row>
    <row r="21" spans="1:21" ht="11.25" customHeight="1" x14ac:dyDescent="0.35">
      <c r="A21" s="15"/>
      <c r="B21" s="14"/>
      <c r="C21" s="14"/>
      <c r="D21" s="14"/>
      <c r="E21" s="15"/>
      <c r="F21" s="14"/>
      <c r="G21" s="14"/>
      <c r="H21" s="17"/>
      <c r="I21" s="17"/>
      <c r="J21" s="14"/>
      <c r="K21" s="17"/>
      <c r="S21" s="6"/>
      <c r="U21" s="8"/>
    </row>
    <row r="22" spans="1:21" x14ac:dyDescent="0.35">
      <c r="A22" s="15" t="s">
        <v>44</v>
      </c>
      <c r="B22" s="14"/>
      <c r="C22" s="14"/>
      <c r="D22" s="14"/>
      <c r="E22" s="15"/>
      <c r="F22" s="14"/>
      <c r="G22" s="14"/>
      <c r="H22" s="14"/>
      <c r="I22" s="17"/>
      <c r="J22" s="17"/>
      <c r="K22" s="17"/>
      <c r="S22" s="6"/>
      <c r="U22" s="8"/>
    </row>
    <row r="23" spans="1:21" x14ac:dyDescent="0.35">
      <c r="A23" s="15" t="s">
        <v>45</v>
      </c>
      <c r="B23" s="14"/>
      <c r="C23" s="14"/>
      <c r="D23" s="14"/>
      <c r="E23" s="15"/>
      <c r="F23" s="14"/>
      <c r="G23" s="14"/>
      <c r="H23" s="14"/>
      <c r="I23" s="17"/>
      <c r="J23" s="17"/>
      <c r="K23" s="17"/>
      <c r="S23" s="6"/>
      <c r="U23" s="8"/>
    </row>
    <row r="24" spans="1:21" ht="18.75" thickBot="1" x14ac:dyDescent="0.4">
      <c r="A24" s="15"/>
      <c r="B24" s="14"/>
      <c r="C24" s="14"/>
      <c r="D24" s="14"/>
      <c r="E24" s="15"/>
      <c r="F24" s="14"/>
      <c r="G24" s="14"/>
      <c r="H24" s="14"/>
      <c r="I24" s="17"/>
      <c r="J24" s="17"/>
      <c r="K24" s="17"/>
      <c r="S24" s="6"/>
      <c r="U24" s="8"/>
    </row>
    <row r="25" spans="1:21" ht="18.75" thickBot="1" x14ac:dyDescent="0.4">
      <c r="A25" s="21" t="s">
        <v>48</v>
      </c>
      <c r="B25" s="14"/>
      <c r="C25" s="14"/>
      <c r="D25" s="14"/>
      <c r="E25" s="15"/>
      <c r="F25" s="14"/>
      <c r="G25" s="14"/>
      <c r="H25" s="20">
        <f>SUM(E20,J20)</f>
        <v>0</v>
      </c>
      <c r="I25" s="17"/>
      <c r="J25" s="17"/>
      <c r="K25" s="17"/>
      <c r="S25" s="6"/>
      <c r="U25" s="8"/>
    </row>
    <row r="26" spans="1:21" x14ac:dyDescent="0.35">
      <c r="A26" s="15"/>
      <c r="B26" s="14"/>
      <c r="C26" s="14"/>
      <c r="D26" s="14"/>
      <c r="E26" s="15"/>
      <c r="F26" s="14"/>
      <c r="G26" s="14"/>
      <c r="H26" s="14"/>
      <c r="I26" s="17"/>
      <c r="J26" s="17"/>
      <c r="K26" s="17"/>
      <c r="S26" s="6"/>
      <c r="U26" s="8"/>
    </row>
    <row r="27" spans="1:21" x14ac:dyDescent="0.35">
      <c r="A27" s="15"/>
      <c r="B27" s="14"/>
      <c r="C27" s="14"/>
      <c r="D27" s="14"/>
      <c r="E27" s="15"/>
      <c r="F27" s="14"/>
      <c r="G27" s="14"/>
      <c r="H27" s="14"/>
      <c r="I27" s="17"/>
      <c r="J27" s="17"/>
      <c r="K27" s="17"/>
      <c r="S27" s="6"/>
      <c r="U27" s="8"/>
    </row>
    <row r="28" spans="1:21" ht="6.75" customHeight="1" x14ac:dyDescent="0.35">
      <c r="A28" s="6"/>
      <c r="B28" s="5"/>
      <c r="C28" s="5"/>
      <c r="D28" s="5"/>
      <c r="E28" s="5"/>
      <c r="F28" s="5"/>
      <c r="G28" s="5"/>
      <c r="H28" s="5"/>
      <c r="S28" s="6"/>
    </row>
    <row r="29" spans="1:21" ht="21.75" x14ac:dyDescent="0.4">
      <c r="A29" s="22" t="s">
        <v>36</v>
      </c>
      <c r="B29" s="23"/>
      <c r="C29" s="23"/>
      <c r="D29" s="23"/>
      <c r="E29" s="23"/>
      <c r="F29" s="23"/>
      <c r="G29" s="23"/>
      <c r="H29" s="23"/>
      <c r="I29" s="23"/>
      <c r="J29" s="23"/>
      <c r="K29" s="17"/>
      <c r="S29" s="6"/>
    </row>
    <row r="30" spans="1:21" ht="7.5" customHeight="1" x14ac:dyDescent="0.4">
      <c r="A30" s="15"/>
      <c r="B30" s="24"/>
      <c r="C30" s="24"/>
      <c r="D30" s="24"/>
      <c r="E30" s="24"/>
      <c r="F30" s="24"/>
      <c r="G30" s="14"/>
      <c r="H30" s="14"/>
      <c r="I30" s="14"/>
      <c r="J30" s="14"/>
      <c r="K30" s="17"/>
      <c r="S30" s="6"/>
    </row>
    <row r="31" spans="1:21" x14ac:dyDescent="0.35">
      <c r="A31" s="15"/>
      <c r="B31" s="15"/>
      <c r="C31" s="21" t="s">
        <v>13</v>
      </c>
      <c r="D31" s="21"/>
      <c r="E31" s="21" t="s">
        <v>17</v>
      </c>
      <c r="F31" s="21"/>
      <c r="G31" s="21"/>
      <c r="H31" s="21" t="s">
        <v>18</v>
      </c>
      <c r="I31" s="21"/>
      <c r="J31" s="21" t="s">
        <v>14</v>
      </c>
      <c r="K31" s="35"/>
      <c r="L31" s="10"/>
      <c r="M31" s="10"/>
      <c r="N31" s="10"/>
      <c r="S31" s="6"/>
    </row>
    <row r="32" spans="1:21" x14ac:dyDescent="0.3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6"/>
      <c r="M32" s="6"/>
      <c r="N32" s="6"/>
      <c r="O32" s="6"/>
      <c r="P32" s="6"/>
      <c r="Q32" s="6"/>
      <c r="R32" s="6"/>
      <c r="S32" s="6"/>
    </row>
    <row r="33" spans="1:23" x14ac:dyDescent="0.35">
      <c r="A33" s="21" t="s">
        <v>4</v>
      </c>
      <c r="B33" s="25" t="s">
        <v>5</v>
      </c>
      <c r="C33" s="26">
        <f>IF(AND(H25&lt;=29999,H25&gt;=0),Subventionsbeiträge!A17,IF(AND(H25&lt;=34999,H25&gt;=30000),Subventionsbeiträge!A16,IF(AND(H25&lt;=39999,H25&gt;=35000),Subventionsbeiträge!A15,IF(AND(H25&lt;=44999,H25&gt;=40000),Subventionsbeiträge!A14,IF(AND(H25&lt;=49999,H25&gt;=45000),Subventionsbeiträge!A13,IF(AND(H25&lt;=54999,H25&gt;=50000),Subventionsbeiträge!A12,IF(AND(H25&lt;=59999,H25&gt;=55000),Subventionsbeiträge!A11,IF(AND(H25&lt;=64999,H25&gt;=60000),Subventionsbeiträge!A10,IF(AND(H25&lt;=69999,H25&gt;=65000),Subventionsbeiträge!A9,IF(AND(H25&lt;=74999,H25&gt;=70000),Subventionsbeiträge!A8,IF(AND(H25&lt;=79999,H25&gt;=75000),Subventionsbeiträge!A7,IF(AND(H25&lt;=84999,H25&gt;=80000),Subventionsbeiträge!A6,IF(AND(H25&lt;=89999,H25&gt;=85000),Subventionsbeiträge!A5,IF(AND(H25&gt;=89999),Subventionsbeiträge!A4))))))))))))))</f>
        <v>18</v>
      </c>
      <c r="D33" s="15"/>
      <c r="E33" s="40">
        <v>0</v>
      </c>
      <c r="F33" s="15"/>
      <c r="G33" s="15"/>
      <c r="H33" s="36">
        <f>C33*E33</f>
        <v>0</v>
      </c>
      <c r="I33" s="15"/>
      <c r="J33" s="36">
        <f>H33*39</f>
        <v>0</v>
      </c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1.25" customHeight="1" x14ac:dyDescent="0.35">
      <c r="A34" s="21"/>
      <c r="B34" s="21"/>
      <c r="C34" s="15"/>
      <c r="D34" s="15"/>
      <c r="E34" s="15"/>
      <c r="F34" s="15"/>
      <c r="G34" s="15"/>
      <c r="H34" s="15"/>
      <c r="I34" s="15"/>
      <c r="J34" s="15"/>
      <c r="K34" s="1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x14ac:dyDescent="0.35">
      <c r="A35" s="21"/>
      <c r="B35" s="27" t="s">
        <v>6</v>
      </c>
      <c r="C35" s="26">
        <f>IF(AND(H25&lt;=29999,H25&gt;=0),Subventionsbeiträge!B17,IF(AND(H25&lt;=34999,H25&gt;=30000),Subventionsbeiträge!B16,IF(AND(H25&lt;=39999,H25&gt;=35000),Subventionsbeiträge!B15,IF(AND(H25&lt;=44999,H25&gt;=40000),Subventionsbeiträge!B14,IF(AND(H25&lt;=49999,H25&gt;=45000),Subventionsbeiträge!B13,IF(AND(H25&lt;=54999,H25&gt;=50000),Subventionsbeiträge!B12,IF(AND(H25&lt;=59999,H25&gt;=55000),Subventionsbeiträge!B11,IF(AND(H25&lt;=64999,H25&gt;=60000),Subventionsbeiträge!B10,IF(AND(H25&lt;=69999,H25&gt;=65000),Subventionsbeiträge!B9,IF(AND(H25&lt;=74999,H25&gt;=70000),Subventionsbeiträge!B8,IF(AND(H25&lt;=79999,H25&gt;=75000),Subventionsbeiträge!B7,IF(AND(H25&lt;=84999,H25&gt;=80000),Subventionsbeiträge!B6,IF(AND(H25&lt;=89999,H25&gt;=85000),Subventionsbeiträge!B5,IF(AND(H25&gt;=89999),Subventionsbeiträge!B4))))))))))))))</f>
        <v>33</v>
      </c>
      <c r="D35" s="15"/>
      <c r="E35" s="40">
        <v>0</v>
      </c>
      <c r="F35" s="15"/>
      <c r="G35" s="15"/>
      <c r="H35" s="36">
        <f>C35*E35</f>
        <v>0</v>
      </c>
      <c r="I35" s="15"/>
      <c r="J35" s="36">
        <f>H35*39</f>
        <v>0</v>
      </c>
      <c r="K35" s="1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1.25" customHeight="1" x14ac:dyDescent="0.35">
      <c r="A36" s="21"/>
      <c r="B36" s="28"/>
      <c r="C36" s="15"/>
      <c r="D36" s="15"/>
      <c r="E36" s="15"/>
      <c r="F36" s="15"/>
      <c r="G36" s="15"/>
      <c r="H36" s="15"/>
      <c r="I36" s="15"/>
      <c r="J36" s="15"/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x14ac:dyDescent="0.35">
      <c r="A37" s="21"/>
      <c r="B37" s="27" t="s">
        <v>7</v>
      </c>
      <c r="C37" s="26">
        <f>IF(AND(H25&lt;=29999,H25&gt;=0),Subventionsbeiträge!C17,IF(AND(H25&lt;=34999,H25&gt;=30000),Subventionsbeiträge!C16,IF(AND(H25&lt;=39999,H25&gt;=35000),Subventionsbeiträge!C15,IF(AND(H25&lt;=44999,H25&gt;=40000),Subventionsbeiträge!C14,IF(AND(H25&lt;=49999,H25&gt;=45000),Subventionsbeiträge!C13,IF(AND(H25&lt;=54999,H25&gt;=50000),Subventionsbeiträge!C12,IF(AND(H25&lt;=59999,H25&gt;=55000),Subventionsbeiträge!C11,IF(AND(H25&lt;=64999,H25&gt;=60000),Subventionsbeiträge!C10,IF(AND(H25&lt;=69999,H25&gt;=65000),Subventionsbeiträge!C9,IF(AND(H25&lt;=74999,H25&gt;=70000),Subventionsbeiträge!C8,IF(AND(H25&lt;=79999,H25&gt;=75000),Subventionsbeiträge!C7,IF(AND(H25&lt;=84999,H25&gt;=80000),Subventionsbeiträge!C6,IF(AND(H25&lt;=89999,H25&gt;=85000),Subventionsbeiträge!C5,IF(AND(H25&gt;=89999),Subventionsbeiträge!C4))))))))))))))</f>
        <v>20</v>
      </c>
      <c r="D37" s="15"/>
      <c r="E37" s="40">
        <v>0</v>
      </c>
      <c r="F37" s="15"/>
      <c r="G37" s="15"/>
      <c r="H37" s="36">
        <f>C37*E37</f>
        <v>0</v>
      </c>
      <c r="I37" s="15"/>
      <c r="J37" s="36">
        <f>H37*39</f>
        <v>0</v>
      </c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1.25" customHeight="1" x14ac:dyDescent="0.35">
      <c r="A38" s="21"/>
      <c r="B38" s="28"/>
      <c r="C38" s="15"/>
      <c r="D38" s="15"/>
      <c r="E38" s="15"/>
      <c r="F38" s="15"/>
      <c r="G38" s="15"/>
      <c r="H38" s="15"/>
      <c r="I38" s="15"/>
      <c r="J38" s="15"/>
      <c r="K38" s="15"/>
      <c r="L38" s="9"/>
      <c r="M38" s="9"/>
      <c r="N38" s="9"/>
      <c r="O38" s="9"/>
      <c r="P38" s="9"/>
      <c r="Q38" s="6"/>
      <c r="R38" s="6"/>
      <c r="S38" s="6"/>
      <c r="T38" s="6"/>
      <c r="U38" s="9"/>
      <c r="V38" s="9"/>
      <c r="W38" s="11"/>
    </row>
    <row r="39" spans="1:23" x14ac:dyDescent="0.35">
      <c r="A39" s="21"/>
      <c r="B39" s="27" t="s">
        <v>8</v>
      </c>
      <c r="C39" s="26">
        <f>IF(AND(H25&lt;=29999,H25&gt;=0),Subventionsbeiträge!D17,IF(AND(H25&lt;=34999,H25&gt;=30000),Subventionsbeiträge!D16,IF(AND(H25&lt;=39999,H25&gt;=35000),Subventionsbeiträge!D15,IF(AND(H25&lt;=44999,H25&gt;=40000),Subventionsbeiträge!D14,IF(AND(H25&lt;=49999,H25&gt;=45000),Subventionsbeiträge!D13,IF(AND(H25&lt;=54999,H25&gt;=50000),Subventionsbeiträge!D12,IF(AND(H25&lt;=59999,H25&gt;=55000),Subventionsbeiträge!D11,IF(AND(H25&lt;=64999,H25&gt;=60000),Subventionsbeiträge!D10,IF(AND(H25&lt;=69999,H25&gt;=65000),Subventionsbeiträge!D9,IF(AND(H25&lt;=74999,H25&gt;=70000),Subventionsbeiträge!D8,IF(AND(H25&lt;=79999,H25&gt;=75000),Subventionsbeiträge!D7,IF(AND(H25&lt;=84999,H25&gt;=80000),Subventionsbeiträge!D6,IF(AND(H25&lt;=89999,H25&gt;=85000),Subventionsbeiträge!D5,IF(AND(H25&gt;=89999),Subventionsbeiträge!D4))))))))))))))</f>
        <v>13</v>
      </c>
      <c r="D39" s="15"/>
      <c r="E39" s="40">
        <v>0</v>
      </c>
      <c r="F39" s="15"/>
      <c r="G39" s="15"/>
      <c r="H39" s="36">
        <f>C39*E39</f>
        <v>0</v>
      </c>
      <c r="I39" s="15"/>
      <c r="J39" s="36">
        <f>H39*39</f>
        <v>0</v>
      </c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1"/>
    </row>
    <row r="40" spans="1:23" ht="11.25" customHeight="1" x14ac:dyDescent="0.35">
      <c r="A40" s="21"/>
      <c r="B40" s="28"/>
      <c r="C40" s="15"/>
      <c r="D40" s="15"/>
      <c r="E40" s="15"/>
      <c r="F40" s="15"/>
      <c r="G40" s="15"/>
      <c r="H40" s="15"/>
      <c r="I40" s="15"/>
      <c r="J40" s="15"/>
      <c r="K40" s="15"/>
      <c r="L40" s="9"/>
      <c r="M40" s="9"/>
      <c r="N40" s="9"/>
      <c r="O40" s="9"/>
      <c r="P40" s="9"/>
      <c r="Q40" s="6"/>
      <c r="R40" s="6"/>
      <c r="S40" s="6"/>
      <c r="T40" s="6"/>
      <c r="U40" s="9"/>
      <c r="V40" s="9"/>
      <c r="W40" s="11"/>
    </row>
    <row r="41" spans="1:23" x14ac:dyDescent="0.35">
      <c r="A41" s="21"/>
      <c r="B41" s="27" t="s">
        <v>9</v>
      </c>
      <c r="C41" s="26">
        <f>IF(AND(H25&lt;=29999,H25&gt;=0),Subventionsbeiträge!E17,IF(AND(H25&lt;=34999,H25&gt;=30000),Subventionsbeiträge!E16,IF(AND(H25&lt;=39999,H25&gt;=35000),Subventionsbeiträge!E15,IF(AND(H25&lt;=44999,H25&gt;=40000),Subventionsbeiträge!E14,IF(AND(H25&lt;=49999,H25&gt;=45000),Subventionsbeiträge!E13,IF(AND(H25&lt;=54999,H25&gt;=50000),Subventionsbeiträge!E12,IF(AND(H25&lt;=59999,H25&gt;=55000),Subventionsbeiträge!E11,IF(AND(H25&lt;=64999,H25&gt;=60000),Subventionsbeiträge!E10,IF(AND(H25&lt;=69999,H25&gt;=65000),Subventionsbeiträge!E9,IF(AND(H25&lt;=74999,H25&gt;=70000),Subventionsbeiträge!E8,IF(AND(H25&lt;=79999,H25&gt;=75000),Subventionsbeiträge!E7,IF(AND(H25&lt;=84999,H25&gt;=80000),Subventionsbeiträge!E6,IF(AND(H25&lt;=89999,H25&gt;=85000),Subventionsbeiträge!E5,IF(AND(H25&gt;=89999),Subventionsbeiträge!E4))))))))))))))</f>
        <v>13</v>
      </c>
      <c r="D41" s="15"/>
      <c r="E41" s="40">
        <v>0</v>
      </c>
      <c r="F41" s="15"/>
      <c r="G41" s="15"/>
      <c r="H41" s="36">
        <f>C41*E41</f>
        <v>0</v>
      </c>
      <c r="I41" s="15"/>
      <c r="J41" s="36">
        <f>H41*39</f>
        <v>0</v>
      </c>
      <c r="K41" s="3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1"/>
    </row>
    <row r="42" spans="1:23" ht="11.25" customHeight="1" x14ac:dyDescent="0.35">
      <c r="A42" s="21"/>
      <c r="B42" s="28"/>
      <c r="C42" s="15"/>
      <c r="D42" s="15"/>
      <c r="E42" s="15"/>
      <c r="F42" s="15"/>
      <c r="G42" s="15"/>
      <c r="H42" s="15"/>
      <c r="I42" s="15"/>
      <c r="J42" s="15"/>
      <c r="K42" s="15"/>
      <c r="L42" s="9"/>
      <c r="M42" s="9"/>
      <c r="N42" s="9"/>
      <c r="O42" s="9"/>
      <c r="P42" s="9"/>
      <c r="Q42" s="6"/>
      <c r="R42" s="6"/>
      <c r="S42" s="6"/>
      <c r="T42" s="6"/>
      <c r="U42" s="9"/>
      <c r="V42" s="9"/>
      <c r="W42" s="11"/>
    </row>
    <row r="43" spans="1:23" x14ac:dyDescent="0.35">
      <c r="A43" s="21"/>
      <c r="B43" s="27" t="s">
        <v>10</v>
      </c>
      <c r="C43" s="26">
        <f>IF(AND(H25&lt;=29999,H25&gt;=0),Subventionsbeiträge!F17,IF(AND(H25&lt;=34999,H25&gt;=30000),Subventionsbeiträge!F16,IF(AND(H25&lt;=39999,H25&gt;=35000),Subventionsbeiträge!F15,IF(AND(H25&lt;=44999,H25&gt;=40000),Subventionsbeiträge!F14,IF(AND(H25&lt;=49999,H25&gt;=45000),Subventionsbeiträge!F13,IF(AND(H25&lt;=54999,H25&gt;=50000),Subventionsbeiträge!F12,IF(AND(H25&lt;=59999,H25&gt;=55000),Subventionsbeiträge!F11,IF(AND(H25&lt;=64999,H25&gt;=60000),Subventionsbeiträge!F10,IF(AND(H25&lt;=69999,H25&gt;=65000),Subventionsbeiträge!F9,IF(AND(H25&lt;=74999,H25&gt;=70000),Subventionsbeiträge!F8,IF(AND(H25&lt;=79999,H25&gt;=75000),Subventionsbeiträge!F7,IF(AND(H25&lt;=84999,H25&gt;=80000),Subventionsbeiträge!F6,IF(AND(H25&lt;=89999,H25&gt;=85000),Subventionsbeiträge!F5,IF(AND(H25&gt;=89999),Subventionsbeiträge!F4))))))))))))))</f>
        <v>84</v>
      </c>
      <c r="D43" s="15"/>
      <c r="E43" s="40">
        <v>0</v>
      </c>
      <c r="F43" s="15" t="s">
        <v>37</v>
      </c>
      <c r="G43" s="15" t="s">
        <v>38</v>
      </c>
      <c r="H43" s="15"/>
      <c r="I43" s="15"/>
      <c r="J43" s="36">
        <f>C43*E43</f>
        <v>0</v>
      </c>
      <c r="K43" s="3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11"/>
    </row>
    <row r="44" spans="1:23" ht="11.25" customHeight="1" x14ac:dyDescent="0.35">
      <c r="A44" s="21"/>
      <c r="B44" s="28"/>
      <c r="C44" s="15"/>
      <c r="D44" s="15"/>
      <c r="E44" s="15"/>
      <c r="F44" s="15"/>
      <c r="G44" s="15"/>
      <c r="H44" s="15"/>
      <c r="I44" s="15"/>
      <c r="J44" s="15"/>
      <c r="K44" s="15"/>
      <c r="L44" s="9"/>
      <c r="M44" s="9"/>
      <c r="N44" s="9"/>
      <c r="O44" s="9"/>
      <c r="P44" s="9"/>
      <c r="Q44" s="6"/>
      <c r="R44" s="6"/>
      <c r="S44" s="6"/>
      <c r="T44" s="6"/>
      <c r="U44" s="9"/>
      <c r="V44" s="9"/>
      <c r="W44" s="11"/>
    </row>
    <row r="45" spans="1:23" x14ac:dyDescent="0.35">
      <c r="A45" s="15"/>
      <c r="B45" s="29" t="s">
        <v>15</v>
      </c>
      <c r="C45" s="30"/>
      <c r="D45" s="15"/>
      <c r="E45" s="15"/>
      <c r="F45" s="15"/>
      <c r="G45" s="15"/>
      <c r="H45" s="38">
        <f>ROUND(SUM(J47/12),0)</f>
        <v>0</v>
      </c>
      <c r="I45" s="15"/>
      <c r="J45" s="15"/>
      <c r="K45" s="3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1"/>
    </row>
    <row r="46" spans="1:23" ht="11.25" customHeight="1" thickBot="1" x14ac:dyDescent="0.4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3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11"/>
    </row>
    <row r="47" spans="1:23" ht="22.5" thickBot="1" x14ac:dyDescent="0.45">
      <c r="A47" s="15"/>
      <c r="B47" s="21" t="s">
        <v>16</v>
      </c>
      <c r="C47" s="31"/>
      <c r="D47" s="31"/>
      <c r="E47" s="31"/>
      <c r="F47" s="31"/>
      <c r="G47" s="31"/>
      <c r="H47" s="16"/>
      <c r="I47" s="15"/>
      <c r="J47" s="39">
        <f>SUM(J43,J41,J39,J37,J35,J33)</f>
        <v>0</v>
      </c>
      <c r="K47" s="3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11"/>
    </row>
    <row r="48" spans="1:23" x14ac:dyDescent="0.3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1"/>
    </row>
    <row r="49" spans="1:23" x14ac:dyDescent="0.3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21.75" x14ac:dyDescent="0.4">
      <c r="A50" s="32" t="s">
        <v>39</v>
      </c>
      <c r="B50" s="23"/>
      <c r="C50" s="23"/>
      <c r="D50" s="23"/>
      <c r="E50" s="23"/>
      <c r="F50" s="23"/>
      <c r="G50" s="23"/>
      <c r="H50" s="23"/>
      <c r="I50" s="23"/>
      <c r="J50" s="23"/>
      <c r="K50" s="15"/>
      <c r="L50" s="6"/>
      <c r="M50" s="6"/>
      <c r="N50" s="6"/>
    </row>
    <row r="51" spans="1:23" ht="9" customHeight="1" x14ac:dyDescent="0.4">
      <c r="A51" s="14"/>
      <c r="B51" s="24"/>
      <c r="C51" s="24"/>
      <c r="D51" s="24"/>
      <c r="E51" s="24"/>
      <c r="F51" s="24"/>
      <c r="G51" s="14"/>
      <c r="H51" s="14"/>
      <c r="I51" s="14"/>
      <c r="J51" s="14"/>
      <c r="K51" s="15"/>
      <c r="L51" s="6"/>
      <c r="M51" s="6"/>
      <c r="N51" s="6"/>
    </row>
    <row r="52" spans="1:23" x14ac:dyDescent="0.35">
      <c r="A52" s="15"/>
      <c r="B52" s="15"/>
      <c r="C52" s="21" t="s">
        <v>13</v>
      </c>
      <c r="D52" s="21"/>
      <c r="E52" s="21" t="s">
        <v>17</v>
      </c>
      <c r="F52" s="21"/>
      <c r="G52" s="21"/>
      <c r="H52" s="21" t="s">
        <v>18</v>
      </c>
      <c r="I52" s="21"/>
      <c r="J52" s="21" t="s">
        <v>14</v>
      </c>
      <c r="K52" s="15"/>
      <c r="L52" s="6"/>
      <c r="M52" s="6"/>
      <c r="N52" s="6"/>
    </row>
    <row r="53" spans="1:23" x14ac:dyDescent="0.3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6"/>
      <c r="M53" s="6"/>
      <c r="N53" s="6"/>
    </row>
    <row r="54" spans="1:23" x14ac:dyDescent="0.35">
      <c r="A54" s="21" t="s">
        <v>40</v>
      </c>
      <c r="B54" s="21"/>
      <c r="C54" s="33">
        <f>IF(AND(H25&lt;=29999,H25&gt;=0),Subventionsbeiträge!J17,IF(AND(H25&lt;=34999,H25&gt;=30000),Subventionsbeiträge!J16,IF(AND(H25&lt;=39999,H25&gt;=35000),Subventionsbeiträge!J15,IF(AND(H25&lt;=44999,H25&gt;=40000),Subventionsbeiträge!J14,IF(AND(H25&lt;=49999,H25&gt;=45000),Subventionsbeiträge!J13,IF(AND(H25&lt;=54999,H25&gt;=50000),Subventionsbeiträge!J12,IF(AND(H25&lt;=59999,H25&gt;=55000),Subventionsbeiträge!J11,IF(AND(H25&lt;=64999,H25&gt;=60000),Subventionsbeiträge!J10,IF(AND(H25&lt;=69999,H25&gt;=65000),Subventionsbeiträge!J9,IF(AND(H25&lt;=74999,H25&gt;=70000),Subventionsbeiträge!J8,IF(AND(H25&lt;=79999,H25&gt;=75000),Subventionsbeiträge!J7,IF(AND(H25&lt;=84999,H25&gt;=80000),Subventionsbeiträge!J6,IF(AND(H25&lt;=89999,H25&gt;=85000),Subventionsbeiträge!J5,IF(AND(H25&gt;=89999),Subventionsbeiträge!J4))))))))))))))</f>
        <v>95</v>
      </c>
      <c r="D54" s="15"/>
      <c r="E54" s="40">
        <v>0</v>
      </c>
      <c r="F54" s="15"/>
      <c r="G54" s="15"/>
      <c r="H54" s="36">
        <f>C54*E54</f>
        <v>0</v>
      </c>
      <c r="I54" s="15"/>
      <c r="J54" s="36">
        <f>H54*50</f>
        <v>0</v>
      </c>
      <c r="K54" s="15"/>
      <c r="L54" s="6"/>
      <c r="M54" s="6"/>
      <c r="N54" s="6"/>
    </row>
    <row r="55" spans="1:23" ht="11.25" customHeight="1" x14ac:dyDescent="0.4">
      <c r="A55" s="21"/>
      <c r="B55" s="28"/>
      <c r="C55" s="15"/>
      <c r="D55" s="15"/>
      <c r="E55" s="15"/>
      <c r="F55" s="15"/>
      <c r="G55" s="15"/>
      <c r="H55" s="15"/>
      <c r="I55" s="15"/>
      <c r="J55" s="15"/>
      <c r="K55" s="16"/>
      <c r="L55" s="12"/>
      <c r="M55" s="12"/>
      <c r="N55" s="6"/>
    </row>
    <row r="56" spans="1:23" x14ac:dyDescent="0.35">
      <c r="A56" s="15"/>
      <c r="B56" s="17"/>
      <c r="C56" s="34" t="s">
        <v>15</v>
      </c>
      <c r="D56" s="15"/>
      <c r="E56" s="15"/>
      <c r="F56" s="15"/>
      <c r="G56" s="15"/>
      <c r="H56" s="38">
        <f>ROUND(SUM(J58/12),0)</f>
        <v>0</v>
      </c>
      <c r="I56" s="15"/>
      <c r="J56" s="15"/>
      <c r="K56" s="17"/>
    </row>
    <row r="57" spans="1:23" ht="11.25" customHeight="1" thickBot="1" x14ac:dyDescent="0.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7"/>
    </row>
    <row r="58" spans="1:23" ht="22.5" thickBot="1" x14ac:dyDescent="0.45">
      <c r="A58" s="15"/>
      <c r="B58" s="17"/>
      <c r="C58" s="21" t="s">
        <v>16</v>
      </c>
      <c r="D58" s="31"/>
      <c r="E58" s="31"/>
      <c r="F58" s="31"/>
      <c r="G58" s="31"/>
      <c r="H58" s="16"/>
      <c r="I58" s="15"/>
      <c r="J58" s="39">
        <f>J54</f>
        <v>0</v>
      </c>
      <c r="K58" s="17"/>
    </row>
  </sheetData>
  <sheetProtection algorithmName="SHA-512" hashValue="V1wa1+qQvl+qnEd6Ap7j16caIqWj3v49CvtW6sjuWNvjYGZ++tNkSlG812AxvsK9xrZAkAgGc/KLxrvBMkimlw==" saltValue="HN8y194gv4/bapRYkVNBWA==" spinCount="100000" sheet="1" selectLockedCells="1"/>
  <mergeCells count="1">
    <mergeCell ref="C2:E2"/>
  </mergeCells>
  <pageMargins left="0.7" right="0.7" top="1.1100000000000001" bottom="0.56000000000000005" header="0.3" footer="0.3"/>
  <pageSetup paperSize="9" orientation="landscape" r:id="rId1"/>
  <headerFooter>
    <oddHeader>&amp;L&amp;G</oddHeader>
    <oddFooter>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3605-E975-41C8-847C-1BCD4E128A67}">
  <dimension ref="A1:K17"/>
  <sheetViews>
    <sheetView workbookViewId="0">
      <selection activeCell="C21" sqref="C21"/>
    </sheetView>
  </sheetViews>
  <sheetFormatPr baseColWidth="10" defaultColWidth="11.42578125" defaultRowHeight="15" x14ac:dyDescent="0.25"/>
  <cols>
    <col min="8" max="8" width="15.42578125" bestFit="1" customWidth="1"/>
    <col min="10" max="10" width="18.5703125" customWidth="1"/>
    <col min="11" max="11" width="19.7109375" customWidth="1"/>
  </cols>
  <sheetData>
    <row r="1" spans="1:11" x14ac:dyDescent="0.25">
      <c r="A1" s="2" t="s">
        <v>33</v>
      </c>
      <c r="J1" s="2" t="s">
        <v>34</v>
      </c>
    </row>
    <row r="2" spans="1:11" x14ac:dyDescent="0.25">
      <c r="A2" s="3" t="s">
        <v>5</v>
      </c>
      <c r="B2" s="3" t="s">
        <v>6</v>
      </c>
      <c r="C2" s="3" t="s">
        <v>7</v>
      </c>
      <c r="D2" s="3" t="s">
        <v>11</v>
      </c>
      <c r="E2" s="3" t="s">
        <v>9</v>
      </c>
      <c r="F2" s="3" t="s">
        <v>10</v>
      </c>
      <c r="G2" s="1"/>
      <c r="H2" s="4" t="s">
        <v>0</v>
      </c>
      <c r="I2" s="2"/>
      <c r="J2" s="4" t="s">
        <v>35</v>
      </c>
      <c r="K2" s="4" t="s">
        <v>0</v>
      </c>
    </row>
    <row r="3" spans="1:11" ht="6.75" customHeight="1" x14ac:dyDescent="0.25">
      <c r="A3" s="1"/>
      <c r="B3" s="1"/>
      <c r="C3" s="1"/>
      <c r="D3" s="1"/>
      <c r="E3" s="1"/>
      <c r="F3" s="1"/>
      <c r="G3" s="1"/>
      <c r="H3" s="1"/>
      <c r="J3" s="1"/>
      <c r="K3" s="1"/>
    </row>
    <row r="4" spans="1:11" x14ac:dyDescent="0.2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/>
      <c r="H4" s="1" t="s">
        <v>19</v>
      </c>
      <c r="J4" s="1">
        <v>0</v>
      </c>
      <c r="K4" s="1" t="s">
        <v>19</v>
      </c>
    </row>
    <row r="5" spans="1:11" x14ac:dyDescent="0.25">
      <c r="A5" s="1">
        <v>1</v>
      </c>
      <c r="B5" s="1">
        <v>3</v>
      </c>
      <c r="C5" s="1">
        <v>2</v>
      </c>
      <c r="D5" s="1">
        <v>1</v>
      </c>
      <c r="E5" s="1">
        <v>1</v>
      </c>
      <c r="F5" s="1">
        <v>8</v>
      </c>
      <c r="G5" s="1"/>
      <c r="H5" s="1" t="s">
        <v>20</v>
      </c>
      <c r="J5" s="1">
        <v>10</v>
      </c>
      <c r="K5" s="1" t="s">
        <v>20</v>
      </c>
    </row>
    <row r="6" spans="1:11" x14ac:dyDescent="0.25">
      <c r="A6" s="1">
        <v>3</v>
      </c>
      <c r="B6" s="1">
        <v>7</v>
      </c>
      <c r="C6" s="1">
        <v>4</v>
      </c>
      <c r="D6" s="1">
        <v>2</v>
      </c>
      <c r="E6" s="1">
        <v>2</v>
      </c>
      <c r="F6" s="1">
        <v>17</v>
      </c>
      <c r="G6" s="1"/>
      <c r="H6" s="1" t="s">
        <v>21</v>
      </c>
      <c r="J6" s="1">
        <v>20</v>
      </c>
      <c r="K6" s="1" t="s">
        <v>21</v>
      </c>
    </row>
    <row r="7" spans="1:11" x14ac:dyDescent="0.25">
      <c r="A7" s="1">
        <v>5</v>
      </c>
      <c r="B7" s="1">
        <v>10</v>
      </c>
      <c r="C7" s="1">
        <v>6</v>
      </c>
      <c r="D7" s="1">
        <v>3</v>
      </c>
      <c r="E7" s="1">
        <v>3</v>
      </c>
      <c r="F7" s="1">
        <v>26</v>
      </c>
      <c r="G7" s="1"/>
      <c r="H7" s="1" t="s">
        <v>22</v>
      </c>
      <c r="J7" s="1">
        <v>30</v>
      </c>
      <c r="K7" s="1" t="s">
        <v>22</v>
      </c>
    </row>
    <row r="8" spans="1:11" x14ac:dyDescent="0.25">
      <c r="A8" s="1">
        <v>7</v>
      </c>
      <c r="B8" s="1">
        <v>13</v>
      </c>
      <c r="C8" s="1">
        <v>8</v>
      </c>
      <c r="D8" s="1">
        <v>4</v>
      </c>
      <c r="E8" s="1">
        <v>4</v>
      </c>
      <c r="F8" s="1">
        <v>35</v>
      </c>
      <c r="G8" s="1"/>
      <c r="H8" s="1" t="s">
        <v>23</v>
      </c>
      <c r="J8" s="1">
        <v>40</v>
      </c>
      <c r="K8" s="1" t="s">
        <v>23</v>
      </c>
    </row>
    <row r="9" spans="1:11" x14ac:dyDescent="0.25">
      <c r="A9" s="1">
        <v>9</v>
      </c>
      <c r="B9" s="1">
        <v>16</v>
      </c>
      <c r="C9" s="1">
        <v>10</v>
      </c>
      <c r="D9" s="1">
        <v>5</v>
      </c>
      <c r="E9" s="1">
        <v>5</v>
      </c>
      <c r="F9" s="1">
        <v>44</v>
      </c>
      <c r="G9" s="1"/>
      <c r="H9" s="1" t="s">
        <v>24</v>
      </c>
      <c r="J9" s="1">
        <v>50</v>
      </c>
      <c r="K9" s="1" t="s">
        <v>24</v>
      </c>
    </row>
    <row r="10" spans="1:11" x14ac:dyDescent="0.25">
      <c r="A10" s="1">
        <v>11</v>
      </c>
      <c r="B10" s="1">
        <v>19</v>
      </c>
      <c r="C10" s="1">
        <v>12</v>
      </c>
      <c r="D10" s="1">
        <v>6</v>
      </c>
      <c r="E10" s="1">
        <v>6</v>
      </c>
      <c r="F10" s="1">
        <v>52</v>
      </c>
      <c r="G10" s="1"/>
      <c r="H10" s="1" t="s">
        <v>25</v>
      </c>
      <c r="J10" s="1">
        <v>60</v>
      </c>
      <c r="K10" s="1" t="s">
        <v>25</v>
      </c>
    </row>
    <row r="11" spans="1:11" x14ac:dyDescent="0.25">
      <c r="A11" s="1">
        <v>12</v>
      </c>
      <c r="B11" s="1">
        <v>22</v>
      </c>
      <c r="C11" s="1">
        <v>14</v>
      </c>
      <c r="D11" s="1">
        <v>7</v>
      </c>
      <c r="E11" s="1">
        <v>7</v>
      </c>
      <c r="F11" s="1">
        <v>57</v>
      </c>
      <c r="G11" s="1"/>
      <c r="H11" s="1" t="s">
        <v>26</v>
      </c>
      <c r="J11" s="1">
        <v>65</v>
      </c>
      <c r="K11" s="1" t="s">
        <v>26</v>
      </c>
    </row>
    <row r="12" spans="1:11" x14ac:dyDescent="0.25">
      <c r="A12" s="1">
        <v>13</v>
      </c>
      <c r="B12" s="1">
        <v>23</v>
      </c>
      <c r="C12" s="1">
        <v>15</v>
      </c>
      <c r="D12" s="1">
        <v>8</v>
      </c>
      <c r="E12" s="1">
        <v>8</v>
      </c>
      <c r="F12" s="1">
        <v>62</v>
      </c>
      <c r="G12" s="1"/>
      <c r="H12" s="1" t="s">
        <v>27</v>
      </c>
      <c r="J12" s="1">
        <v>70</v>
      </c>
      <c r="K12" s="1" t="s">
        <v>27</v>
      </c>
    </row>
    <row r="13" spans="1:11" x14ac:dyDescent="0.25">
      <c r="A13" s="1">
        <v>14</v>
      </c>
      <c r="B13" s="1">
        <v>25</v>
      </c>
      <c r="C13" s="1">
        <v>16</v>
      </c>
      <c r="D13" s="1">
        <v>9</v>
      </c>
      <c r="E13" s="1">
        <v>9</v>
      </c>
      <c r="F13" s="1">
        <v>66</v>
      </c>
      <c r="G13" s="1"/>
      <c r="H13" s="1" t="s">
        <v>28</v>
      </c>
      <c r="J13" s="1">
        <v>75</v>
      </c>
      <c r="K13" s="1" t="s">
        <v>28</v>
      </c>
    </row>
    <row r="14" spans="1:11" x14ac:dyDescent="0.25">
      <c r="A14" s="1">
        <v>15</v>
      </c>
      <c r="B14" s="1">
        <v>27</v>
      </c>
      <c r="C14" s="1">
        <v>17</v>
      </c>
      <c r="D14" s="1">
        <v>10</v>
      </c>
      <c r="E14" s="1">
        <v>10</v>
      </c>
      <c r="F14" s="1">
        <v>70</v>
      </c>
      <c r="G14" s="1"/>
      <c r="H14" s="1" t="s">
        <v>29</v>
      </c>
      <c r="J14" s="1">
        <v>80</v>
      </c>
      <c r="K14" s="1" t="s">
        <v>29</v>
      </c>
    </row>
    <row r="15" spans="1:11" x14ac:dyDescent="0.25">
      <c r="A15" s="1">
        <v>16</v>
      </c>
      <c r="B15" s="1">
        <v>29</v>
      </c>
      <c r="C15" s="1">
        <v>18</v>
      </c>
      <c r="D15" s="1">
        <v>11</v>
      </c>
      <c r="E15" s="1">
        <v>11</v>
      </c>
      <c r="F15" s="1">
        <v>76</v>
      </c>
      <c r="G15" s="1"/>
      <c r="H15" s="1" t="s">
        <v>30</v>
      </c>
      <c r="J15" s="1">
        <v>85</v>
      </c>
      <c r="K15" s="1" t="s">
        <v>30</v>
      </c>
    </row>
    <row r="16" spans="1:11" x14ac:dyDescent="0.25">
      <c r="A16" s="1">
        <v>17</v>
      </c>
      <c r="B16" s="1">
        <v>31</v>
      </c>
      <c r="C16" s="1">
        <v>19</v>
      </c>
      <c r="D16" s="1">
        <v>12</v>
      </c>
      <c r="E16" s="1">
        <v>12</v>
      </c>
      <c r="F16" s="1">
        <v>79</v>
      </c>
      <c r="G16" s="1"/>
      <c r="H16" s="1" t="s">
        <v>31</v>
      </c>
      <c r="J16" s="1">
        <v>90</v>
      </c>
      <c r="K16" s="1" t="s">
        <v>31</v>
      </c>
    </row>
    <row r="17" spans="1:11" x14ac:dyDescent="0.25">
      <c r="A17" s="1">
        <v>18</v>
      </c>
      <c r="B17" s="1">
        <v>33</v>
      </c>
      <c r="C17" s="1">
        <v>20</v>
      </c>
      <c r="D17" s="1">
        <v>13</v>
      </c>
      <c r="E17" s="1">
        <v>13</v>
      </c>
      <c r="F17" s="1">
        <v>84</v>
      </c>
      <c r="G17" s="1"/>
      <c r="H17" s="1" t="s">
        <v>32</v>
      </c>
      <c r="J17" s="1">
        <v>95</v>
      </c>
      <c r="K17" s="1" t="s">
        <v>32</v>
      </c>
    </row>
  </sheetData>
  <sheetProtection algorithmName="SHA-512" hashValue="TyO3LFqapb7fQU6sXQD2ogO7jLyGcujXyRDctmhHQgYPtUqB/6lPDFmNoe6RalSqclIr1PYVtPvLQgFic92OMQ==" saltValue="QL1BGrpo5a1OEMXjnhDrUg==" spinCount="100000" sheet="1" objects="1" scenarios="1" selectLockedCells="1" selectUnlockedCells="1"/>
  <sortState ref="H4:J17">
    <sortCondition descending="1" ref="H4:H17"/>
  </sortState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Subvention nach Betrag</vt:lpstr>
      <vt:lpstr>Subventionsbeiträge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Burg</dc:creator>
  <cp:keywords/>
  <dc:description/>
  <cp:lastModifiedBy>Maugweiler Beat</cp:lastModifiedBy>
  <cp:lastPrinted>2023-07-21T08:41:44Z</cp:lastPrinted>
  <dcterms:created xsi:type="dcterms:W3CDTF">2023-02-09T15:04:27Z</dcterms:created>
  <dcterms:modified xsi:type="dcterms:W3CDTF">2023-07-21T08:55:24Z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-User">
    <vt:lpwstr>Beat Maugweiler</vt:lpwstr>
  </property>
  <property fmtid="{D5CDD505-2E9C-101B-9397-08002B2CF9AE}" pid="3" name="BC-UNID">
    <vt:lpwstr>eeda8c4f61c6aacdc12589f0004de151</vt:lpwstr>
  </property>
  <property fmtid="{D5CDD505-2E9C-101B-9397-08002B2CF9AE}" pid="4" name="BC-BCID">
    <vt:lpwstr>2307181610396800</vt:lpwstr>
  </property>
  <property fmtid="{D5CDD505-2E9C-101B-9397-08002B2CF9AE}" pid="5" name="BC-DocVer">
    <vt:r8>1</vt:r8>
  </property>
  <property fmtid="{D5CDD505-2E9C-101B-9397-08002B2CF9AE}" pid="6" name="BC-DownDT">
    <vt:lpwstr>2023-07-21T08:33:03.273Z</vt:lpwstr>
  </property>
  <property fmtid="{D5CDD505-2E9C-101B-9397-08002B2CF9AE}" pid="7" name="BC-GUID">
    <vt:lpwstr>ea2aeabf-03db-428c-ba51-8ec40b116879</vt:lpwstr>
  </property>
</Properties>
</file>